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filterPrivacy="1" defaultThemeVersion="124226"/>
  <xr:revisionPtr revIDLastSave="0" documentId="8_{F6FF48B1-07B8-42A6-B0E0-12511D89682B}" xr6:coauthVersionLast="47" xr6:coauthVersionMax="47" xr10:uidLastSave="{00000000-0000-0000-0000-000000000000}"/>
  <bookViews>
    <workbookView xWindow="-120" yWindow="-120" windowWidth="29040" windowHeight="15990" tabRatio="565"/>
  </bookViews>
  <sheets>
    <sheet name="Показники діяльності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H24" i="1"/>
  <c r="I24" i="1"/>
  <c r="H25" i="1"/>
  <c r="I25" i="1"/>
  <c r="H26" i="1"/>
  <c r="I26" i="1"/>
</calcChain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<sst xmlns="http://schemas.openxmlformats.org/spreadsheetml/2006/main" count="28" uniqueCount="27">
  <si>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</si>
  <si>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</si>
  <si>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</si>
  <si>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</si>
  <si>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</si>
  <si>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</si>
  <si>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</si>
  <si>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</si>
  <si>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</si>
  <si>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</si>
  <si>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</si>
  <si>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</si>
  <si>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</si>
  <si>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</si>
  <si>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</si>
  <si>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</si>
  <si>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</si>
  <si>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</si>
  <si>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</si>
  <si>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</si>
  <si>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</si>
  <si>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</si>
  <si>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</si>
  <si>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</si>
  <si>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</si>
  <si>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Кодимського районного суду Одеської області</t>
  </si>
  <si>
    <t>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</si>
</sst>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8" sqref="A8:I8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s="2" customFormat="1" ht="15.75" customHeight="1" x14ac:dyDescent="0.25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 x14ac:dyDescent="0.25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 x14ac:dyDescent="0.25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 x14ac:dyDescent="0.25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 x14ac:dyDescent="0.2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16.5" customHeight="1" x14ac:dyDescent="0.25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 x14ac:dyDescent="0.25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 x14ac:dyDescent="0.25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 x14ac:dyDescent="0.25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368</v>
      </c>
      <c r="I11" s="14">
        <v>368</v>
      </c>
    </row>
    <row r="12" spans="1:9" s="2" customFormat="1" ht="29.25" customHeight="1" x14ac:dyDescent="0.25">
      <c r="A12" s="24"/>
      <c r="B12" s="25" t="s">
        <v>23</v>
      </c>
      <c r="C12" s="26"/>
      <c r="D12" s="26"/>
      <c r="E12" s="26"/>
      <c r="F12" s="26"/>
      <c r="G12" s="27"/>
      <c r="H12" s="14">
        <v>123</v>
      </c>
      <c r="I12" s="7">
        <v>123</v>
      </c>
    </row>
    <row r="13" spans="1:9" s="2" customFormat="1" ht="16.5" customHeight="1" x14ac:dyDescent="0.25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738</v>
      </c>
      <c r="I13" s="14">
        <v>1463</v>
      </c>
    </row>
    <row r="14" spans="1:9" s="2" customFormat="1" ht="16.5" customHeight="1" x14ac:dyDescent="0.25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804</v>
      </c>
      <c r="I14" s="14">
        <v>1469</v>
      </c>
    </row>
    <row r="15" spans="1:9" s="2" customFormat="1" ht="16.5" customHeight="1" x14ac:dyDescent="0.25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302</v>
      </c>
      <c r="I15" s="14">
        <v>362</v>
      </c>
    </row>
    <row r="16" spans="1:9" s="2" customFormat="1" ht="33" customHeight="1" x14ac:dyDescent="0.25">
      <c r="A16" s="24"/>
      <c r="B16" s="25" t="s">
        <v>23</v>
      </c>
      <c r="C16" s="26"/>
      <c r="D16" s="26"/>
      <c r="E16" s="26"/>
      <c r="F16" s="26"/>
      <c r="G16" s="27"/>
      <c r="H16" s="7">
        <v>130</v>
      </c>
      <c r="I16" s="14">
        <v>136</v>
      </c>
    </row>
    <row r="17" spans="1:12" s="2" customFormat="1" ht="16.5" customHeight="1" x14ac:dyDescent="0.25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6</v>
      </c>
      <c r="I17" s="14">
        <v>10</v>
      </c>
    </row>
    <row r="18" spans="1:12" s="2" customFormat="1" ht="16.5" customHeight="1" x14ac:dyDescent="0.25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12" s="2" customFormat="1" ht="16.5" customHeight="1" x14ac:dyDescent="0.25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12" s="2" customFormat="1" ht="107.25" customHeight="1" x14ac:dyDescent="0.25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368.66666666666669</v>
      </c>
      <c r="I20" s="8">
        <f>IF(B1&lt;&gt;0,(I11+I13)/B1)</f>
        <v>610.33333333333337</v>
      </c>
    </row>
    <row r="21" spans="1:12" ht="30.75" customHeight="1" x14ac:dyDescent="0.25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3283</v>
      </c>
      <c r="I21" s="7">
        <v>6179</v>
      </c>
    </row>
    <row r="22" spans="1:12" ht="63.75" customHeight="1" x14ac:dyDescent="0.25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10</v>
      </c>
      <c r="I22" s="7">
        <v>10</v>
      </c>
      <c r="K22" s="12"/>
      <c r="L22" s="12"/>
    </row>
    <row r="23" spans="1:12" ht="17.25" customHeight="1" x14ac:dyDescent="0.25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4</v>
      </c>
      <c r="I23" s="7">
        <v>4</v>
      </c>
      <c r="K23" s="12"/>
      <c r="L23" s="2"/>
    </row>
    <row r="24" spans="1:12" x14ac:dyDescent="0.2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f>IF((H11+H13)&lt;&gt;0,H14/(H11+H13)*100)</f>
        <v>72.694394213381557</v>
      </c>
      <c r="I24" s="8">
        <f>IF((I11+I13)&lt;&gt;0,I14/(I11+I13)*100)</f>
        <v>80.229382850901146</v>
      </c>
      <c r="K24" s="12"/>
      <c r="L24" s="12"/>
    </row>
    <row r="25" spans="1:12" x14ac:dyDescent="0.2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268</v>
      </c>
      <c r="I25" s="8">
        <f>IF(B1&lt;&gt;0,I14/B1)</f>
        <v>489.66666666666669</v>
      </c>
    </row>
    <row r="26" spans="1:12" x14ac:dyDescent="0.2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0.74626865671641784</v>
      </c>
      <c r="I26" s="8">
        <f>IF(I14&lt;&gt;0,I17/I14*100)</f>
        <v>0.6807351940095302</v>
      </c>
    </row>
    <row r="27" spans="1:12" ht="32.25" customHeight="1" x14ac:dyDescent="0.25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5</v>
      </c>
      <c r="I27" s="7">
        <v>6</v>
      </c>
      <c r="K27" s="2"/>
    </row>
    <row r="28" spans="1:12" ht="36" customHeight="1" x14ac:dyDescent="0.25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581</v>
      </c>
      <c r="I28" s="7">
        <v>2085</v>
      </c>
      <c r="K28" s="2"/>
    </row>
    <row r="29" spans="1:12" ht="52.5" customHeight="1" x14ac:dyDescent="0.25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/>
      <c r="K29" s="2"/>
    </row>
    <row r="30" spans="1:12" ht="50.25" customHeight="1" x14ac:dyDescent="0.25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1:12" ht="3.75" customHeight="1" x14ac:dyDescent="0.25">
      <c r="B31" s="6"/>
      <c r="C31" s="6"/>
      <c r="D31" s="6"/>
      <c r="E31" s="6"/>
      <c r="F31" s="6"/>
      <c r="G31" s="6"/>
    </row>
    <row r="32" spans="1:12" x14ac:dyDescent="0.25">
      <c r="B32" s="6"/>
      <c r="C32" s="6"/>
      <c r="D32" s="6"/>
      <c r="E32" s="6"/>
      <c r="F32" s="6"/>
      <c r="G32" s="6"/>
    </row>
    <row r="33" spans="2:7" x14ac:dyDescent="0.25">
      <c r="B33" s="6"/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6"/>
      <c r="F35" s="6"/>
      <c r="G35" s="6"/>
    </row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&amp;C&amp;L3D6B225C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2022-02-09T07:49:20Z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діяльності_00503_4.2021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3D6B225C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