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SUD\сайт\Статистичні звіти суду\2022\"/>
    </mc:Choice>
  </mc:AlternateContent>
  <xr:revisionPtr revIDLastSave="0" documentId="8_{B34FBC30-0644-4B6D-A160-FB2FD7CA80F7}" xr6:coauthVersionLast="47" xr6:coauthVersionMax="47" xr10:uidLastSave="{00000000-0000-0000-0000-000000000000}"/>
  <bookViews>
    <workbookView xWindow="0" yWindow="0" windowWidth="28800" windowHeight="1575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 s="1"/>
  <c r="G16" i="15"/>
  <c r="H16" i="15"/>
  <c r="I16" i="15"/>
  <c r="J16" i="15"/>
  <c r="D4" i="22" s="1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I46" i="15"/>
  <c r="G46" i="15"/>
  <c r="K45" i="15"/>
  <c r="K46" i="15"/>
  <c r="J45" i="15"/>
  <c r="D7" i="22"/>
  <c r="I45" i="15"/>
  <c r="H45" i="15"/>
  <c r="H46" i="15" s="1"/>
  <c r="D9" i="22" s="1"/>
  <c r="G45" i="15"/>
  <c r="F45" i="15"/>
  <c r="F46" i="15" s="1"/>
  <c r="E45" i="15"/>
  <c r="L45" i="15"/>
  <c r="E46" i="15"/>
  <c r="D10" i="22" s="1"/>
  <c r="J46" i="15"/>
  <c r="D3" i="22" s="1"/>
  <c r="L46" i="15" l="1"/>
  <c r="D8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<sst xmlns="http://schemas.openxmlformats.org/spreadsheetml/2006/main" count="295" uniqueCount="222">
  <si>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</si>
  <si>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</si>
  <si>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</si>
  <si>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</si>
  <si>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</si>
  <si>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</si>
  <si>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</si>
  <si>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</si>
  <si>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</si>
  <si>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</si>
  <si>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</si>
  <si>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</si>
  <si>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</si>
  <si>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</si>
  <si>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</si>
  <si>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</si>
  <si>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</si>
  <si>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</si>
  <si>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</si>
  <si>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</si>
  <si>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</si>
  <si>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</si>
  <si>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</si>
  <si>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</si>
  <si>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</si>
  <si>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</si>
  <si>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</si>
  <si>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</si>
  <si>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</si>
  <si>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</si>
  <si>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</si>
  <si>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</si>
  <si>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</si>
  <si>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</si>
  <si>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</si>
  <si>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</si>
  <si>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</si>
  <si>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</si>
  <si>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</si>
  <si>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</si>
  <si>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</si>
  <si>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</si>
  <si>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</si>
  <si>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</si>
  <si>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</si>
  <si>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</si>
  <si>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</si>
  <si>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</si>
  <si>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</si>
  <si>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</si>
  <si>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</si>
  <si>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</si>
  <si>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</si>
  <si>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</si>
  <si>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</si>
  <si>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</si>
  <si>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</si>
  <si>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</si>
  <si>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</si>
  <si>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</si>
  <si>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</si>
  <si>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</si>
  <si>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</si>
  <si>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</si>
  <si>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</si>
  <si>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</si>
  <si>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</si>
  <si>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</si>
  <si>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</si>
  <si>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</si>
  <si>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</si>
  <si>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</si>
  <si>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</si>
  <si>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</si>
  <si>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</si>
  <si>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</si>
  <si>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</si>
  <si>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</si>
  <si>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</si>
  <si>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</si>
  <si>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</si>
  <si>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</si>
  <si>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</si>
  <si>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</si>
  <si>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</si>
  <si>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</si>
  <si>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</si>
  <si>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</si>
  <si>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</si>
  <si>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</si>
  <si>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</si>
  <si>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</si>
  <si>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</si>
  <si>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</si>
  <si>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</si>
  <si>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</si>
  <si>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</si>
  <si>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</si>
  <si>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</si>
  <si>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</si>
  <si>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</si>
  <si>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</si>
  <si>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</si>
  <si>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</si>
  <si>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</si>
  <si>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</si>
  <si>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</si>
  <si>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</si>
  <si>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</si>
  <si>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</si>
  <si>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</si>
  <si>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</si>
  <si>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</si>
  <si>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</si>
  <si>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</si>
  <si>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</si>
  <si>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</si>
  <si>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</si>
  <si>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</si>
  <si>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</si>
  <si>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</si>
  <si>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</si>
  <si>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</si>
  <si>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</si>
  <si>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</si>
  <si>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</si>
  <si>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</si>
  <si>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</si>
  <si>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</si>
  <si>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</si>
  <si>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</si>
  <si>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</si>
  <si>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</si>
  <si>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</si>
  <si>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</si>
  <si>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</si>
  <si>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</si>
  <si>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</si>
  <si>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</si>
  <si>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</si>
  <si>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</si>
  <si>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</si>
  <si>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</si>
  <si>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</si>
  <si>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</si>
  <si>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</si>
  <si>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</si>
  <si>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</si>
  <si>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</si>
  <si>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</si>
  <si>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</si>
  <si>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</si>
  <si>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</si>
  <si>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</si>
  <si>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</si>
  <si>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</si>
  <si>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</si>
  <si>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</si>
  <si>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</si>
  <si>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</si>
  <si>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</si>
  <si>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</si>
  <si>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</si>
  <si>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</si>
  <si>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</si>
  <si>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</si>
  <si>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</si>
  <si>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</si>
  <si>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</si>
  <si>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</si>
  <si>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</si>
  <si>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</si>
  <si>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</si>
  <si>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</si>
  <si>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</si>
  <si>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</si>
  <si>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</si>
  <si>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</si>
  <si>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</si>
  <si>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</si>
  <si>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</si>
  <si>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</si>
  <si>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</si>
  <si>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</si>
  <si>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</si>
  <si>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</si>
  <si>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</si>
  <si>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</si>
  <si>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</si>
  <si>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</si>
  <si>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</si>
  <si>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</si>
  <si>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</si>
  <si>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</si>
  <si>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</si>
  <si>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</si>
  <si>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</si>
  <si>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</si>
  <si>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</si>
  <si>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</si>
  <si>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</si>
  <si>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</si>
  <si>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</si>
  <si>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</si>
  <si>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</si>
  <si>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</si>
  <si>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</si>
  <si>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</si>
  <si>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</si>
  <si>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</si>
  <si>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</si>
  <si>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</si>
  <si>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Кодимський районний суд Одеської області</t>
  </si>
  <si>
    <t>66000.м. Кодима.пл. Перемоги 1</t>
  </si>
  <si>
    <t>Доручення судів України / іноземних судів</t>
  </si>
  <si>
    <t xml:space="preserve">Розглянуто справ судом присяжних </t>
  </si>
  <si>
    <t>Д.В. Вороненко</t>
  </si>
  <si>
    <t>Ю.М. Спатерук</t>
  </si>
  <si>
    <t>+380 688665382</t>
  </si>
  <si>
    <t>(04867)2-66-36</t>
  </si>
  <si>
    <t>Inbox@kd.od.court.gov.ua</t>
  </si>
  <si>
    <t>4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</si>
</sst>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8" applyNumberFormat="1" applyFont="1" applyFill="1" applyBorder="1" applyAlignment="1" applyProtection="1">
      <alignment horizontal="left" vertical="top" wrapText="1"/>
    </xf>
    <xf numFmtId="0" fontId="6" fillId="0" borderId="22" xfId="48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8" applyNumberFormat="1" applyFont="1" applyFill="1" applyBorder="1" applyAlignment="1" applyProtection="1">
      <alignment horizontal="left" vertical="center" wrapText="1"/>
    </xf>
    <xf numFmtId="0" fontId="45" fillId="0" borderId="22" xfId="48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8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8" builtinId="6"/>
    <cellStyle name="Финансовый [0]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zoomScaleSheetLayoutView="130" workbookViewId="0">
      <selection activeCell="E1" sqref="E1"/>
    </sheetView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210</v>
      </c>
    </row>
    <row r="14" spans="1:8" ht="37.5" customHeight="1" x14ac:dyDescent="0.2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&amp;C&amp;L495BA73F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62</v>
      </c>
      <c r="F6" s="103">
        <v>33</v>
      </c>
      <c r="G6" s="103"/>
      <c r="H6" s="103">
        <v>31</v>
      </c>
      <c r="I6" s="121" t="s">
        <v>209</v>
      </c>
      <c r="J6" s="103">
        <v>31</v>
      </c>
      <c r="K6" s="84">
        <v>8</v>
      </c>
      <c r="L6" s="91">
        <f t="shared" ref="L6:L46" si="0">E6-F6</f>
        <v>29</v>
      </c>
    </row>
    <row r="7" spans="1:12" s="4" customFormat="1" ht="24.75" customHeight="1" x14ac:dyDescent="0.2">
      <c r="A7" s="166"/>
      <c r="B7" s="163" t="s">
        <v>123</v>
      </c>
      <c r="C7" s="164"/>
      <c r="D7" s="39">
        <v>2</v>
      </c>
      <c r="E7" s="103">
        <v>4</v>
      </c>
      <c r="F7" s="103">
        <v>4</v>
      </c>
      <c r="G7" s="103"/>
      <c r="H7" s="103">
        <v>4</v>
      </c>
      <c r="I7" s="103"/>
      <c r="J7" s="103"/>
      <c r="K7" s="84"/>
      <c r="L7" s="91">
        <f t="shared" si="0"/>
        <v>0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46</v>
      </c>
      <c r="F9" s="103">
        <v>43</v>
      </c>
      <c r="G9" s="103"/>
      <c r="H9" s="85">
        <v>43</v>
      </c>
      <c r="I9" s="103">
        <v>35</v>
      </c>
      <c r="J9" s="103">
        <v>3</v>
      </c>
      <c r="K9" s="84"/>
      <c r="L9" s="91">
        <f t="shared" si="0"/>
        <v>3</v>
      </c>
    </row>
    <row r="10" spans="1:12" s="4" customFormat="1" ht="27" customHeight="1" x14ac:dyDescent="0.2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190</v>
      </c>
      <c r="C12" s="164"/>
      <c r="D12" s="39">
        <v>7</v>
      </c>
      <c r="E12" s="103">
        <v>1</v>
      </c>
      <c r="F12" s="103">
        <v>1</v>
      </c>
      <c r="G12" s="103"/>
      <c r="H12" s="103">
        <v>1</v>
      </c>
      <c r="I12" s="103"/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6"/>
      <c r="B14" s="156" t="s">
        <v>192</v>
      </c>
      <c r="C14" s="157"/>
      <c r="D14" s="39">
        <v>9</v>
      </c>
      <c r="E14" s="106">
        <v>1</v>
      </c>
      <c r="F14" s="106"/>
      <c r="G14" s="106"/>
      <c r="H14" s="106">
        <v>1</v>
      </c>
      <c r="I14" s="106">
        <v>1</v>
      </c>
      <c r="J14" s="106"/>
      <c r="K14" s="94"/>
      <c r="L14" s="91">
        <f t="shared" si="0"/>
        <v>1</v>
      </c>
    </row>
    <row r="15" spans="1:12" s="4" customFormat="1" ht="15" customHeight="1" x14ac:dyDescent="0.2">
      <c r="A15" s="166"/>
      <c r="B15" s="163" t="s">
        <v>201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114</v>
      </c>
      <c r="F16" s="84">
        <f t="shared" si="1"/>
        <v>81</v>
      </c>
      <c r="G16" s="84">
        <f t="shared" si="1"/>
        <v>0</v>
      </c>
      <c r="H16" s="84">
        <f t="shared" si="1"/>
        <v>80</v>
      </c>
      <c r="I16" s="84">
        <f t="shared" si="1"/>
        <v>36</v>
      </c>
      <c r="J16" s="84">
        <f t="shared" si="1"/>
        <v>34</v>
      </c>
      <c r="K16" s="84">
        <f t="shared" si="1"/>
        <v>8</v>
      </c>
      <c r="L16" s="91">
        <f t="shared" si="0"/>
        <v>33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4</v>
      </c>
      <c r="F17" s="84">
        <v>3</v>
      </c>
      <c r="G17" s="84"/>
      <c r="H17" s="84">
        <v>4</v>
      </c>
      <c r="I17" s="84">
        <v>4</v>
      </c>
      <c r="J17" s="84"/>
      <c r="K17" s="84"/>
      <c r="L17" s="91">
        <f t="shared" si="0"/>
        <v>1</v>
      </c>
    </row>
    <row r="18" spans="1:12" ht="13.5" customHeight="1" x14ac:dyDescent="0.25">
      <c r="A18" s="166"/>
      <c r="B18" s="96"/>
      <c r="C18" s="97" t="s">
        <v>168</v>
      </c>
      <c r="D18" s="39">
        <v>13</v>
      </c>
      <c r="E18" s="84">
        <v>6</v>
      </c>
      <c r="F18" s="84">
        <v>4</v>
      </c>
      <c r="G18" s="84"/>
      <c r="H18" s="84">
        <v>6</v>
      </c>
      <c r="I18" s="84">
        <v>4</v>
      </c>
      <c r="J18" s="84"/>
      <c r="K18" s="84"/>
      <c r="L18" s="91">
        <f t="shared" si="0"/>
        <v>2</v>
      </c>
    </row>
    <row r="19" spans="1:12" ht="26.25" customHeight="1" x14ac:dyDescent="0.25">
      <c r="A19" s="166"/>
      <c r="B19" s="158" t="s">
        <v>208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193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6</v>
      </c>
      <c r="F25" s="94">
        <v>4</v>
      </c>
      <c r="G25" s="94"/>
      <c r="H25" s="94">
        <v>6</v>
      </c>
      <c r="I25" s="94">
        <v>4</v>
      </c>
      <c r="J25" s="94"/>
      <c r="K25" s="94"/>
      <c r="L25" s="91">
        <f t="shared" si="0"/>
        <v>2</v>
      </c>
    </row>
    <row r="26" spans="1:12" ht="18" customHeight="1" x14ac:dyDescent="0.25">
      <c r="A26" s="175" t="s">
        <v>112</v>
      </c>
      <c r="B26" s="158" t="s">
        <v>125</v>
      </c>
      <c r="C26" s="159"/>
      <c r="D26" s="39">
        <v>21</v>
      </c>
      <c r="E26" s="84">
        <v>58</v>
      </c>
      <c r="F26" s="84">
        <v>57</v>
      </c>
      <c r="G26" s="84"/>
      <c r="H26" s="84">
        <v>53</v>
      </c>
      <c r="I26" s="84">
        <v>47</v>
      </c>
      <c r="J26" s="84">
        <v>5</v>
      </c>
      <c r="K26" s="84"/>
      <c r="L26" s="91">
        <f t="shared" si="0"/>
        <v>1</v>
      </c>
    </row>
    <row r="27" spans="1:12" ht="26.25" customHeight="1" x14ac:dyDescent="0.25">
      <c r="A27" s="175"/>
      <c r="B27" s="158" t="s">
        <v>208</v>
      </c>
      <c r="C27" s="159"/>
      <c r="D27" s="39">
        <v>22</v>
      </c>
      <c r="E27" s="111">
        <v>1</v>
      </c>
      <c r="F27" s="111">
        <v>1</v>
      </c>
      <c r="G27" s="111"/>
      <c r="H27" s="111"/>
      <c r="I27" s="111"/>
      <c r="J27" s="111">
        <v>1</v>
      </c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305</v>
      </c>
      <c r="F28" s="84">
        <v>285</v>
      </c>
      <c r="G28" s="84">
        <v>1</v>
      </c>
      <c r="H28" s="84">
        <v>270</v>
      </c>
      <c r="I28" s="84">
        <v>248</v>
      </c>
      <c r="J28" s="84">
        <v>35</v>
      </c>
      <c r="K28" s="84"/>
      <c r="L28" s="91">
        <f t="shared" si="0"/>
        <v>20</v>
      </c>
    </row>
    <row r="29" spans="1:12" ht="14.25" customHeight="1" x14ac:dyDescent="0.25">
      <c r="A29" s="175"/>
      <c r="B29" s="95"/>
      <c r="C29" s="97" t="s">
        <v>169</v>
      </c>
      <c r="D29" s="39">
        <v>24</v>
      </c>
      <c r="E29" s="84">
        <v>336</v>
      </c>
      <c r="F29" s="84">
        <v>248</v>
      </c>
      <c r="G29" s="84"/>
      <c r="H29" s="84">
        <v>249</v>
      </c>
      <c r="I29" s="84">
        <v>214</v>
      </c>
      <c r="J29" s="84">
        <v>87</v>
      </c>
      <c r="K29" s="84">
        <v>15</v>
      </c>
      <c r="L29" s="91">
        <f t="shared" si="0"/>
        <v>88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39</v>
      </c>
      <c r="F30" s="84">
        <v>38</v>
      </c>
      <c r="G30" s="84"/>
      <c r="H30" s="84">
        <v>37</v>
      </c>
      <c r="I30" s="84">
        <v>32</v>
      </c>
      <c r="J30" s="84">
        <v>2</v>
      </c>
      <c r="K30" s="84"/>
      <c r="L30" s="91">
        <f t="shared" si="0"/>
        <v>1</v>
      </c>
    </row>
    <row r="31" spans="1:12" ht="18" customHeight="1" x14ac:dyDescent="0.25">
      <c r="A31" s="175"/>
      <c r="B31" s="95"/>
      <c r="C31" s="97" t="s">
        <v>170</v>
      </c>
      <c r="D31" s="39">
        <v>26</v>
      </c>
      <c r="E31" s="84">
        <v>37</v>
      </c>
      <c r="F31" s="84">
        <v>32</v>
      </c>
      <c r="G31" s="84"/>
      <c r="H31" s="84">
        <v>28</v>
      </c>
      <c r="I31" s="84">
        <v>25</v>
      </c>
      <c r="J31" s="84">
        <v>9</v>
      </c>
      <c r="K31" s="84">
        <v>1</v>
      </c>
      <c r="L31" s="91">
        <f t="shared" si="0"/>
        <v>5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2</v>
      </c>
      <c r="F32" s="84">
        <v>2</v>
      </c>
      <c r="G32" s="84"/>
      <c r="H32" s="84"/>
      <c r="I32" s="84"/>
      <c r="J32" s="84">
        <v>2</v>
      </c>
      <c r="K32" s="84"/>
      <c r="L32" s="91">
        <f t="shared" si="0"/>
        <v>0</v>
      </c>
    </row>
    <row r="33" spans="1:12" ht="26.25" customHeight="1" x14ac:dyDescent="0.25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193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6</v>
      </c>
      <c r="F37" s="84">
        <v>6</v>
      </c>
      <c r="G37" s="84"/>
      <c r="H37" s="84">
        <v>5</v>
      </c>
      <c r="I37" s="84">
        <v>1</v>
      </c>
      <c r="J37" s="84">
        <v>1</v>
      </c>
      <c r="K37" s="84"/>
      <c r="L37" s="91">
        <f t="shared" si="0"/>
        <v>0</v>
      </c>
    </row>
    <row r="38" spans="1:12" ht="40.5" customHeight="1" x14ac:dyDescent="0.25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505</v>
      </c>
      <c r="F40" s="94">
        <v>408</v>
      </c>
      <c r="G40" s="94">
        <v>1</v>
      </c>
      <c r="H40" s="94">
        <v>363</v>
      </c>
      <c r="I40" s="94">
        <v>287</v>
      </c>
      <c r="J40" s="94">
        <v>142</v>
      </c>
      <c r="K40" s="94">
        <v>16</v>
      </c>
      <c r="L40" s="91">
        <f t="shared" si="0"/>
        <v>97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801</v>
      </c>
      <c r="F41" s="84">
        <v>732</v>
      </c>
      <c r="G41" s="84"/>
      <c r="H41" s="84">
        <v>726</v>
      </c>
      <c r="I41" s="121" t="s">
        <v>209</v>
      </c>
      <c r="J41" s="84">
        <v>75</v>
      </c>
      <c r="K41" s="84">
        <v>3</v>
      </c>
      <c r="L41" s="91">
        <f t="shared" si="0"/>
        <v>69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209</v>
      </c>
      <c r="J42" s="84"/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193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802</v>
      </c>
      <c r="F45" s="84">
        <f t="shared" ref="F45:K45" si="2">F41+F43+F44</f>
        <v>733</v>
      </c>
      <c r="G45" s="84">
        <f t="shared" si="2"/>
        <v>0</v>
      </c>
      <c r="H45" s="84">
        <f t="shared" si="2"/>
        <v>727</v>
      </c>
      <c r="I45" s="84">
        <f>I43+I44</f>
        <v>0</v>
      </c>
      <c r="J45" s="84">
        <f t="shared" si="2"/>
        <v>75</v>
      </c>
      <c r="K45" s="84">
        <f t="shared" si="2"/>
        <v>3</v>
      </c>
      <c r="L45" s="91">
        <f t="shared" si="0"/>
        <v>69</v>
      </c>
    </row>
    <row r="46" spans="1:12" ht="15.75" customHeight="1" x14ac:dyDescent="0.25">
      <c r="A46" s="172" t="s">
        <v>194</v>
      </c>
      <c r="B46" s="172"/>
      <c r="C46" s="172"/>
      <c r="D46" s="39">
        <v>41</v>
      </c>
      <c r="E46" s="84">
        <f t="shared" ref="E46:K46" si="3">E16+E25+E40+E45</f>
        <v>1427</v>
      </c>
      <c r="F46" s="84">
        <f t="shared" si="3"/>
        <v>1226</v>
      </c>
      <c r="G46" s="84">
        <f t="shared" si="3"/>
        <v>1</v>
      </c>
      <c r="H46" s="84">
        <f t="shared" si="3"/>
        <v>1176</v>
      </c>
      <c r="I46" s="84">
        <f t="shared" si="3"/>
        <v>327</v>
      </c>
      <c r="J46" s="84">
        <f t="shared" si="3"/>
        <v>251</v>
      </c>
      <c r="K46" s="84">
        <f t="shared" si="3"/>
        <v>27</v>
      </c>
      <c r="L46" s="91">
        <f t="shared" si="0"/>
        <v>201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&amp;R2&amp;C&amp;R2&amp;L495BA73F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136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195</v>
      </c>
      <c r="C3" s="229"/>
      <c r="D3" s="229"/>
      <c r="E3" s="229"/>
      <c r="F3" s="69">
        <v>1</v>
      </c>
      <c r="G3" s="84">
        <v>4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3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27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7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1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12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1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7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56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195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195</v>
      </c>
      <c r="C44" s="189"/>
      <c r="D44" s="189"/>
      <c r="E44" s="190"/>
      <c r="F44" s="69">
        <v>42</v>
      </c>
      <c r="G44" s="86">
        <v>9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28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8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</v>
      </c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6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>
        <v>8</v>
      </c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9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11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4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&amp;R3&amp;C&amp;R3&amp;L495BA73F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31</v>
      </c>
    </row>
    <row r="4" spans="1:9" ht="14.25" customHeight="1" x14ac:dyDescent="0.2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27</v>
      </c>
    </row>
    <row r="5" spans="1:9" ht="14.25" customHeight="1" x14ac:dyDescent="0.2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5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 x14ac:dyDescent="0.2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7</v>
      </c>
    </row>
    <row r="20" spans="1:9" ht="15" customHeight="1" x14ac:dyDescent="0.2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49</v>
      </c>
    </row>
    <row r="21" spans="1:9" ht="15" customHeight="1" x14ac:dyDescent="0.2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/>
    </row>
    <row r="22" spans="1:9" ht="15" customHeight="1" x14ac:dyDescent="0.2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196</v>
      </c>
      <c r="E27" s="320"/>
      <c r="F27" s="320"/>
      <c r="G27" s="321"/>
      <c r="H27" s="10">
        <v>25</v>
      </c>
      <c r="I27" s="86">
        <v>4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6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10" ht="27" customHeight="1" x14ac:dyDescent="0.2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">
      <c r="A37" s="262" t="s">
        <v>112</v>
      </c>
      <c r="B37" s="294" t="s">
        <v>197</v>
      </c>
      <c r="C37" s="295"/>
      <c r="D37" s="292" t="s">
        <v>198</v>
      </c>
      <c r="E37" s="292"/>
      <c r="F37" s="292"/>
      <c r="G37" s="292"/>
      <c r="H37" s="10">
        <v>35</v>
      </c>
      <c r="I37" s="94">
        <v>68</v>
      </c>
      <c r="J37" s="108"/>
    </row>
    <row r="38" spans="1:10" ht="12.75" customHeight="1" x14ac:dyDescent="0.2">
      <c r="A38" s="263"/>
      <c r="B38" s="296"/>
      <c r="C38" s="297"/>
      <c r="D38" s="292" t="s">
        <v>199</v>
      </c>
      <c r="E38" s="292"/>
      <c r="F38" s="292"/>
      <c r="G38" s="292"/>
      <c r="H38" s="10">
        <v>36</v>
      </c>
      <c r="I38" s="94">
        <v>101</v>
      </c>
    </row>
    <row r="39" spans="1:10" ht="15" customHeight="1" x14ac:dyDescent="0.2">
      <c r="A39" s="263"/>
      <c r="B39" s="298"/>
      <c r="C39" s="299"/>
      <c r="D39" s="293" t="s">
        <v>200</v>
      </c>
      <c r="E39" s="293"/>
      <c r="F39" s="293"/>
      <c r="G39" s="293"/>
      <c r="H39" s="10">
        <v>37</v>
      </c>
      <c r="I39" s="94">
        <v>84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435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70</v>
      </c>
    </row>
    <row r="42" spans="1:10" ht="15" customHeight="1" x14ac:dyDescent="0.2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7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4333428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850614</v>
      </c>
    </row>
    <row r="45" spans="1:10" ht="15" customHeight="1" x14ac:dyDescent="0.2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10" ht="15" customHeight="1" x14ac:dyDescent="0.2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24</v>
      </c>
    </row>
    <row r="48" spans="1:10" ht="15" customHeight="1" x14ac:dyDescent="0.2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27</v>
      </c>
    </row>
    <row r="49" spans="1:9" ht="24.75" customHeight="1" x14ac:dyDescent="0.2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7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 x14ac:dyDescent="0.2">
      <c r="A52" s="259" t="s">
        <v>181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 x14ac:dyDescent="0.2">
      <c r="A53" s="282" t="s">
        <v>204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 x14ac:dyDescent="0.2">
      <c r="A58" s="269" t="s">
        <v>184</v>
      </c>
      <c r="B58" s="270"/>
      <c r="C58" s="270"/>
      <c r="D58" s="271"/>
      <c r="E58" s="109">
        <f>E59+E62+E63+E64</f>
        <v>971</v>
      </c>
      <c r="F58" s="109">
        <f>F59+F62+F63+F64</f>
        <v>196</v>
      </c>
      <c r="G58" s="109">
        <f>G59+G62+G63+G64</f>
        <v>9</v>
      </c>
      <c r="H58" s="109">
        <f>H59+H62+H63+H64</f>
        <v>0</v>
      </c>
      <c r="I58" s="109">
        <f>I59+I62+I63+I64</f>
        <v>0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55</v>
      </c>
      <c r="F59" s="94">
        <v>23</v>
      </c>
      <c r="G59" s="94">
        <v>2</v>
      </c>
      <c r="H59" s="94"/>
      <c r="I59" s="94"/>
    </row>
    <row r="60" spans="1:9" ht="13.5" customHeight="1" x14ac:dyDescent="0.2">
      <c r="A60" s="249" t="s">
        <v>202</v>
      </c>
      <c r="B60" s="250"/>
      <c r="C60" s="250"/>
      <c r="D60" s="251"/>
      <c r="E60" s="86">
        <v>12</v>
      </c>
      <c r="F60" s="86">
        <v>18</v>
      </c>
      <c r="G60" s="86">
        <v>1</v>
      </c>
      <c r="H60" s="86"/>
      <c r="I60" s="86"/>
    </row>
    <row r="61" spans="1:9" ht="13.5" customHeight="1" x14ac:dyDescent="0.2">
      <c r="A61" s="249" t="s">
        <v>203</v>
      </c>
      <c r="B61" s="250"/>
      <c r="C61" s="250"/>
      <c r="D61" s="251"/>
      <c r="E61" s="86">
        <v>4</v>
      </c>
      <c r="F61" s="86"/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5</v>
      </c>
      <c r="F62" s="84">
        <v>1</v>
      </c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227</v>
      </c>
      <c r="F63" s="84">
        <v>130</v>
      </c>
      <c r="G63" s="84">
        <v>6</v>
      </c>
      <c r="H63" s="84"/>
      <c r="I63" s="84"/>
    </row>
    <row r="64" spans="1:9" ht="13.5" customHeight="1" x14ac:dyDescent="0.2">
      <c r="A64" s="201" t="s">
        <v>108</v>
      </c>
      <c r="B64" s="201"/>
      <c r="C64" s="201"/>
      <c r="D64" s="201"/>
      <c r="E64" s="84">
        <v>684</v>
      </c>
      <c r="F64" s="84">
        <v>42</v>
      </c>
      <c r="G64" s="84">
        <v>1</v>
      </c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183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184</v>
      </c>
      <c r="B68" s="243"/>
      <c r="C68" s="243"/>
      <c r="D68" s="244"/>
      <c r="E68" s="110">
        <v>1</v>
      </c>
      <c r="F68" s="114">
        <v>607</v>
      </c>
      <c r="G68" s="115">
        <v>4083608</v>
      </c>
      <c r="H68" s="100"/>
      <c r="I68" s="100"/>
    </row>
    <row r="69" spans="1:9" ht="15" customHeight="1" x14ac:dyDescent="0.2">
      <c r="A69" s="322" t="s">
        <v>185</v>
      </c>
      <c r="B69" s="323"/>
      <c r="C69" s="245" t="s">
        <v>186</v>
      </c>
      <c r="D69" s="246"/>
      <c r="E69" s="119">
        <v>2</v>
      </c>
      <c r="F69" s="116">
        <v>180</v>
      </c>
      <c r="G69" s="117">
        <v>2780706</v>
      </c>
      <c r="H69" s="101"/>
      <c r="I69" s="101"/>
    </row>
    <row r="70" spans="1:9" ht="15" customHeight="1" x14ac:dyDescent="0.2">
      <c r="A70" s="324"/>
      <c r="B70" s="325"/>
      <c r="C70" s="245" t="s">
        <v>187</v>
      </c>
      <c r="D70" s="246"/>
      <c r="E70" s="119">
        <v>3</v>
      </c>
      <c r="F70" s="116">
        <v>427</v>
      </c>
      <c r="G70" s="117">
        <v>1302902</v>
      </c>
      <c r="H70" s="101"/>
      <c r="I70" s="101"/>
    </row>
    <row r="71" spans="1:9" ht="15" customHeight="1" x14ac:dyDescent="0.2">
      <c r="A71" s="312" t="s">
        <v>188</v>
      </c>
      <c r="B71" s="313"/>
      <c r="C71" s="316" t="s">
        <v>113</v>
      </c>
      <c r="D71" s="317"/>
      <c r="E71" s="120">
        <v>4</v>
      </c>
      <c r="F71" s="118">
        <v>287</v>
      </c>
      <c r="G71" s="115">
        <v>162054</v>
      </c>
      <c r="H71" s="101"/>
      <c r="I71" s="101"/>
    </row>
    <row r="72" spans="1:9" ht="30" customHeight="1" x14ac:dyDescent="0.2">
      <c r="A72" s="314"/>
      <c r="B72" s="315"/>
      <c r="C72" s="316" t="s">
        <v>189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205</v>
      </c>
      <c r="B73" s="313"/>
      <c r="C73" s="245" t="s">
        <v>206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207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&amp;R4&amp;C&amp;R4&amp;L495BA73F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1" sqref="B1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127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174</v>
      </c>
      <c r="B3" s="213"/>
      <c r="C3" s="10">
        <v>1</v>
      </c>
      <c r="D3" s="105">
        <f>IF('розділ 1 '!J46&lt;&gt;0,'розділ 1 '!K46*100/'розділ 1 '!J46,0)</f>
        <v>10.756972111553784</v>
      </c>
    </row>
    <row r="4" spans="1:4" ht="18" customHeight="1" x14ac:dyDescent="0.2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23.529411764705884</v>
      </c>
    </row>
    <row r="5" spans="1:4" ht="18" customHeight="1" x14ac:dyDescent="0.2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177</v>
      </c>
      <c r="C6" s="10">
        <v>4</v>
      </c>
      <c r="D6" s="105">
        <f>IF('розділ 1 '!J40&lt;&gt;0,'розділ 1 '!K40*100/'розділ 1 '!J40,0)</f>
        <v>11.267605633802816</v>
      </c>
    </row>
    <row r="7" spans="1:4" ht="18" customHeight="1" x14ac:dyDescent="0.2">
      <c r="A7" s="339"/>
      <c r="B7" s="67" t="s">
        <v>178</v>
      </c>
      <c r="C7" s="10">
        <v>5</v>
      </c>
      <c r="D7" s="105">
        <f>IF('розділ 1 '!J45&lt;&gt;0,'розділ 1 '!K45*100/'розділ 1 '!J45,0)</f>
        <v>4</v>
      </c>
    </row>
    <row r="8" spans="1:4" ht="18" customHeight="1" x14ac:dyDescent="0.2">
      <c r="A8" s="213" t="s">
        <v>179</v>
      </c>
      <c r="B8" s="213"/>
      <c r="C8" s="10">
        <v>6</v>
      </c>
      <c r="D8" s="105">
        <f>IF('розділ 1 '!F46&lt;&gt;0,'розділ 1 '!H46*100/'розділ 1 '!F46,0)</f>
        <v>95.921696574225123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588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713.5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56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92</v>
      </c>
    </row>
    <row r="13" spans="1:4" ht="16.5" customHeight="1" x14ac:dyDescent="0.2">
      <c r="A13" s="249" t="s">
        <v>202</v>
      </c>
      <c r="B13" s="251"/>
      <c r="C13" s="10">
        <v>11</v>
      </c>
      <c r="D13" s="94">
        <v>174</v>
      </c>
    </row>
    <row r="14" spans="1:4" ht="16.5" customHeight="1" x14ac:dyDescent="0.2">
      <c r="A14" s="249" t="s">
        <v>203</v>
      </c>
      <c r="B14" s="251"/>
      <c r="C14" s="10">
        <v>12</v>
      </c>
      <c r="D14" s="94">
        <v>3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77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93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34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165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219</v>
      </c>
      <c r="D26" s="337"/>
    </row>
    <row r="27" spans="1:7" x14ac:dyDescent="0.2">
      <c r="A27" s="62" t="s">
        <v>101</v>
      </c>
      <c r="B27" s="83"/>
      <c r="C27" s="337" t="s">
        <v>220</v>
      </c>
      <c r="D27" s="337"/>
    </row>
    <row r="28" spans="1:7" ht="15.75" customHeight="1" x14ac:dyDescent="0.2"/>
    <row r="29" spans="1:7" ht="12.75" customHeight="1" x14ac:dyDescent="0.2">
      <c r="C29" s="340" t="s">
        <v>221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&amp;R5&amp;C&amp;R5&amp;L495BA73F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2021-09-02T06:14:55Z</cp:lastPrinted>
  <dcterms:created xsi:type="dcterms:W3CDTF">2004-04-20T14:33:35Z</dcterms:created>
  <dcterms:modified xsi:type="dcterms:W3CDTF">2023-02-08T10:42:07Z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495BA73F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